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КСП\Годовой отчет об исполнении бюджета за 2025 г КСП\4 квартал 2025\"/>
    </mc:Choice>
  </mc:AlternateContent>
  <bookViews>
    <workbookView xWindow="12795" yWindow="1665" windowWidth="14325" windowHeight="12720"/>
  </bookViews>
  <sheets>
    <sheet name="на 01.01.2026" sheetId="3" r:id="rId1"/>
  </sheets>
  <definedNames>
    <definedName name="_xlnm.Print_Area" localSheetId="0">'на 01.01.2026'!$A$1:$F$72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6" i="3" l="1"/>
  <c r="F28" i="3"/>
  <c r="F29" i="3"/>
  <c r="F30" i="3"/>
  <c r="F31" i="3"/>
  <c r="F32" i="3"/>
  <c r="C33" i="3" l="1"/>
  <c r="E33" i="3"/>
  <c r="D33" i="3"/>
  <c r="F47" i="3"/>
  <c r="C48" i="3"/>
  <c r="D48" i="3"/>
  <c r="E48" i="3"/>
  <c r="D14" i="3"/>
  <c r="E14" i="3"/>
  <c r="C14" i="3"/>
  <c r="F25" i="3"/>
  <c r="F24" i="3"/>
  <c r="F48" i="3" l="1"/>
  <c r="C76" i="3"/>
  <c r="E76" i="3"/>
  <c r="D76" i="3"/>
  <c r="F46" i="3"/>
  <c r="C77" i="3"/>
  <c r="D77" i="3"/>
  <c r="E77" i="3"/>
  <c r="F43" i="3"/>
  <c r="F44" i="3"/>
  <c r="F45" i="3"/>
  <c r="F77" i="3" l="1"/>
  <c r="F76" i="3"/>
  <c r="D26" i="3"/>
  <c r="D75" i="3" s="1"/>
  <c r="E26" i="3"/>
  <c r="C75" i="3"/>
  <c r="F35" i="3"/>
  <c r="D74" i="3"/>
  <c r="E74" i="3"/>
  <c r="C74" i="3"/>
  <c r="F20" i="3"/>
  <c r="E75" i="3" l="1"/>
  <c r="E13" i="3"/>
  <c r="F75" i="3"/>
  <c r="F74" i="3"/>
  <c r="F18" i="3"/>
  <c r="F41" i="3" l="1"/>
  <c r="F40" i="3"/>
  <c r="F39" i="3"/>
  <c r="F54" i="3" l="1"/>
  <c r="F22" i="3"/>
  <c r="D56" i="3"/>
  <c r="D55" i="3" s="1"/>
  <c r="D78" i="3" s="1"/>
  <c r="D79" i="3" s="1"/>
  <c r="F51" i="3"/>
  <c r="F17" i="3"/>
  <c r="F64" i="3"/>
  <c r="F62" i="3"/>
  <c r="E56" i="3"/>
  <c r="C56" i="3"/>
  <c r="F60" i="3" l="1"/>
  <c r="F23" i="3"/>
  <c r="F16" i="3"/>
  <c r="F63" i="3" l="1"/>
  <c r="F61" i="3"/>
  <c r="F59" i="3"/>
  <c r="F58" i="3"/>
  <c r="F57" i="3"/>
  <c r="C55" i="3" l="1"/>
  <c r="C78" i="3" s="1"/>
  <c r="C79" i="3" s="1"/>
  <c r="F53" i="3"/>
  <c r="F52" i="3"/>
  <c r="F50" i="3"/>
  <c r="F49" i="3"/>
  <c r="F42" i="3"/>
  <c r="F38" i="3"/>
  <c r="F37" i="3"/>
  <c r="F36" i="3"/>
  <c r="F34" i="3"/>
  <c r="F56" i="3" l="1"/>
  <c r="E55" i="3"/>
  <c r="F27" i="3"/>
  <c r="E78" i="3" l="1"/>
  <c r="E12" i="3"/>
  <c r="F78" i="3"/>
  <c r="E79" i="3"/>
  <c r="F79" i="3" s="1"/>
  <c r="F55" i="3"/>
  <c r="F19" i="3"/>
  <c r="F14" i="3"/>
  <c r="F26" i="3" l="1"/>
  <c r="C13" i="3"/>
  <c r="C12" i="3" s="1"/>
  <c r="F33" i="3"/>
  <c r="D13" i="3"/>
  <c r="D12" i="3" s="1"/>
  <c r="F13" i="3" l="1"/>
  <c r="F12" i="3"/>
</calcChain>
</file>

<file path=xl/sharedStrings.xml><?xml version="1.0" encoding="utf-8"?>
<sst xmlns="http://schemas.openxmlformats.org/spreadsheetml/2006/main" count="126" uniqueCount="118">
  <si>
    <t>Наименование показателя</t>
  </si>
  <si>
    <t>ВСЕГО Программный бюджет</t>
  </si>
  <si>
    <t>1. Обеспечение деятельности в области архитектуры, градостроительства и землепользования</t>
  </si>
  <si>
    <t>1. Субсидии на выполнение муниципального задания МБУК "Новопятницкая ЦКС"</t>
  </si>
  <si>
    <t>% исполнения</t>
  </si>
  <si>
    <t>2.  региональные выплаты обеспечивающие уровень заработной платы работников бюджетной сферы не ниже размера минимальной заработной платы (минимального размера оплаты труда)</t>
  </si>
  <si>
    <t>3. региональные выплаты обеспечивающие уровень, персональных выплат, устанавливаемых с учетом опыта работы при наличии ученой степени, почетного звания, нагрудного знака (значка)</t>
  </si>
  <si>
    <t>Глава сельсовета:                                                                                                                                                                                      О.Л.Фомичев</t>
  </si>
  <si>
    <t xml:space="preserve">Бюджетные ассигнования, утвержденные законом о бюджете, нормативными правовыми актами о бюджете с учетом изменений (тыс.руб.) </t>
  </si>
  <si>
    <t>2</t>
  </si>
  <si>
    <t>3</t>
  </si>
  <si>
    <t>4</t>
  </si>
  <si>
    <t>5</t>
  </si>
  <si>
    <t>6</t>
  </si>
  <si>
    <t>1. Обеспечение деятельности администрации для реализации ее полномочий (закупки товаров, работ, услуг)</t>
  </si>
  <si>
    <t>2. Обеспечение деятельности администрации для реализации ее полномочий (фонд оплаты труда)</t>
  </si>
  <si>
    <t>Код расхода по ФКР (ЦСР, ВР, Р/ПР)</t>
  </si>
  <si>
    <t xml:space="preserve"> 0100000000 000 0000</t>
  </si>
  <si>
    <t>0110000000 000 0000</t>
  </si>
  <si>
    <t xml:space="preserve"> 0110080700 240 0309</t>
  </si>
  <si>
    <t xml:space="preserve"> 0110080420 240 0314</t>
  </si>
  <si>
    <t>1. Содержание, текущий ремонт поселения</t>
  </si>
  <si>
    <t>0120000000 000 0000</t>
  </si>
  <si>
    <t xml:space="preserve"> 0110080710 120 0310</t>
  </si>
  <si>
    <t xml:space="preserve"> 01100S4120 240 0310</t>
  </si>
  <si>
    <t xml:space="preserve">0120080720 240 0409 </t>
  </si>
  <si>
    <t>0130000000 000 0000</t>
  </si>
  <si>
    <t>0130080740 240 0502</t>
  </si>
  <si>
    <t xml:space="preserve">0130080750 240 0503 </t>
  </si>
  <si>
    <t>0140000000 000 0000</t>
  </si>
  <si>
    <t xml:space="preserve"> 0140080040 120 0113</t>
  </si>
  <si>
    <t xml:space="preserve"> 0140080350 540 0106</t>
  </si>
  <si>
    <t xml:space="preserve"> 0140080050 240 0104</t>
  </si>
  <si>
    <t>0200000000 000 0000</t>
  </si>
  <si>
    <t>0210000000 000 0000</t>
  </si>
  <si>
    <t>0210080150 611 0801</t>
  </si>
  <si>
    <t>0210010210 611 0801</t>
  </si>
  <si>
    <t>0210010310 611 0801</t>
  </si>
  <si>
    <t>0210080800 240 0801</t>
  </si>
  <si>
    <t xml:space="preserve">0210080350 540 0801 </t>
  </si>
  <si>
    <t>0210080800 850 0801</t>
  </si>
  <si>
    <t>0210080810 850 0801</t>
  </si>
  <si>
    <t xml:space="preserve">0210080810 240 0801 </t>
  </si>
  <si>
    <t>8. Организация и проведение культурных мероприятий (библиотеки)</t>
  </si>
  <si>
    <t>Главный бухгалтер</t>
  </si>
  <si>
    <t>Подпрограмма 1 «Защита населения и территории от чрезвычайных ситуаций природного и техногенного характера, обеспечение безопасного проживания населения» в т.ч.:</t>
  </si>
  <si>
    <t>Попрограмма 3 «Жилищно-коммунальная инфраструктура », в т.ч.:</t>
  </si>
  <si>
    <t>Подпрограмма 4 «Создание условий для эффективного функционирования системы органов местного самоуправления », в т.ч.:</t>
  </si>
  <si>
    <t>Подпрограмма  1. «Развитие культурного потенциала населения» , в т.ч.:</t>
  </si>
  <si>
    <t xml:space="preserve">01200S5080 240 0409 </t>
  </si>
  <si>
    <t>0210010460 611 0801</t>
  </si>
  <si>
    <t>7. Передача полномочий в Уярский район по библиотечному обслуживанию населения</t>
  </si>
  <si>
    <t>8. Содержание помещений для проведения культурно-досуговой деятельности (библиотеки)</t>
  </si>
  <si>
    <t xml:space="preserve">1. Обучение населения действиям в чрезвычайных ситуациях природного и техногенного характера </t>
  </si>
  <si>
    <t xml:space="preserve">0120080350 540 0409 </t>
  </si>
  <si>
    <t xml:space="preserve"> 0140010360 120 0113</t>
  </si>
  <si>
    <t>3. Обеспечение деятельности администрации для реализации ее полномочий (на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(краевые средства)</t>
  </si>
  <si>
    <t>4. Обеспечение деятельности администрации для реализации ее полномочий (частичное финансирование (возмещение) расходов на повышение с 1 июня 2020 года размеров оплаты труда отдельным категориям работников бюджетной сферы Красноярского края) (краевые средства)</t>
  </si>
  <si>
    <t xml:space="preserve"> 0140080130 312 1001</t>
  </si>
  <si>
    <t xml:space="preserve"> 0140027240 120 0113</t>
  </si>
  <si>
    <t>о реализации муниципальных программ  МО "Сушиновский сельсовет"</t>
  </si>
  <si>
    <t>1. Муниципальная программа Сушиновского сельсовета Уярского района "Поселок наш родной - МО Сушиновский сельсовет", в т.ч.:</t>
  </si>
  <si>
    <t>Подпрограмма 2 «Дорожный фонд  МО Сушиновский сельсовет», в т.ч.:</t>
  </si>
  <si>
    <t>2. Муниципальная программа Сушиновского сельсовета Уярского района «Развитие культуры»,  в т.ч.:</t>
  </si>
  <si>
    <t>0130080760 120 0505</t>
  </si>
  <si>
    <t xml:space="preserve"> 0110027240 120 0310</t>
  </si>
  <si>
    <t xml:space="preserve">01200S5090 240 0409 </t>
  </si>
  <si>
    <t>3. Капитальный ремонт и  ремонт автомобильных дорог общего пользования местного значения за счет средствдорожного фонда Красноярского края (софинансирование)</t>
  </si>
  <si>
    <t>2. Капитальный ремонт и  ремонт автомобильных дорог общего пользования местного значения за счет средствдорожного фонда Красноярского края (субсидия)</t>
  </si>
  <si>
    <t xml:space="preserve">4. Содержание автомобильных дорог общего пользования местного значения за счет средствдорожного фонда Красноярского края </t>
  </si>
  <si>
    <t>0130077490 240 0503</t>
  </si>
  <si>
    <t>01300S6410  240 0503</t>
  </si>
  <si>
    <t>4. Оплата труда водителей пожарного автомобиля (краевые средства)</t>
  </si>
  <si>
    <t>0110010340 120 0310</t>
  </si>
  <si>
    <t>01300810340 120 0505</t>
  </si>
  <si>
    <t>А.И. Швец</t>
  </si>
  <si>
    <t xml:space="preserve"> 0110080420 120 0314</t>
  </si>
  <si>
    <t>2. Обеспечение бесперебойной работы объектов водоснабжения</t>
  </si>
  <si>
    <t>3.  Реализация проектов по решению вопросов местного значения, осуществляемых непосредственно населением на территории населенного пункта (иные межбюджетные трансферты)</t>
  </si>
  <si>
    <t>4. Реализация проектов по решению вопросов местного значения, осуществляемых непосредственно населением на территории населенного пункта (софинансирование)</t>
  </si>
  <si>
    <t>5. Осуществление расходов, направленных на реализацию мероприятий по поддержке местных инициатив за счет средств регионального бюджета</t>
  </si>
  <si>
    <t>6. Осуществление расходов, направленных на реализацию мероприятий по поддержке местных инициатив за счет средств местного бюджета</t>
  </si>
  <si>
    <t>7. Осуществление расходов, направленных на реализацию мероприятий по поддержке местных инициатив за счет средств населения- инициативные платежи от физических лиц (жителей)</t>
  </si>
  <si>
    <t>8. Осуществление расходов, направленных на реализацию мероприятий по поддержке местных инициатив за счет средств юридических лиц, индивидуальных предпринимателей-инициативные платежи</t>
  </si>
  <si>
    <t>9. Благоустройство территории поселения</t>
  </si>
  <si>
    <t>10. Другие вопросы в области жилищно-коммунального хозяйства</t>
  </si>
  <si>
    <t>11. Другие вопросы в области жилищно-коммунального хозяйства (краевые средства)</t>
  </si>
  <si>
    <t>12 Другие вопросы в области жилищно-коммунального хозяйства (краевые средства)</t>
  </si>
  <si>
    <t>4. Обеспечение деятельности администрации для реализации ее полномочий (переданные полномочия)</t>
  </si>
  <si>
    <t>5. Обеспечение деятельности администрации для реализации ее полномочий (Пенсии, пособия, выплачиваемые работодателями, нанимателями бывшим работникам в денежной форме)</t>
  </si>
  <si>
    <t>1.средства на повышение размера оплаты труда отдельных категорий работников бюджетной сферы края, в том числе для которых указами Президента</t>
  </si>
  <si>
    <t xml:space="preserve"> 0110080710 240 0310</t>
  </si>
  <si>
    <t>0130080770 240 0412</t>
  </si>
  <si>
    <t>5.  Передача полномочий в Уярский район по организации дорожного движения</t>
  </si>
  <si>
    <t>13. Расходы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</t>
  </si>
  <si>
    <t>01302S5710 240 0505</t>
  </si>
  <si>
    <t>0130027240 120 0505</t>
  </si>
  <si>
    <t xml:space="preserve"> 01100S4120 120 0310</t>
  </si>
  <si>
    <t>13. Расходы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 (софинансирование)</t>
  </si>
  <si>
    <t>1. Содержание помещений, приобретение основных средств и материальных запасов для проведения культурно-досуговой деятельности (клубы)</t>
  </si>
  <si>
    <t>Бюджетные ассигнования, утвержденные законом о бюджете, нормативными правовыми актами о бюджете на 2025г. (тыс.руб.)</t>
  </si>
  <si>
    <t>1. Оплата труда водителей пожарного автомобиля</t>
  </si>
  <si>
    <t>2. Оплата труда водителей пожарного автомобиля (краевые средства)</t>
  </si>
  <si>
    <t xml:space="preserve">3. Обеспечение первичных мер пожарной безопасности </t>
  </si>
  <si>
    <t>4. Оплата услуг лицам, привлекаемым для выполнения отдельных полномочий</t>
  </si>
  <si>
    <t>5. Информирование населения   по вопросам  противодействия терроризму,  экстремизму,  предупреждению террористических актов</t>
  </si>
  <si>
    <t>6. Оплата услуг лицам добровольной пожарной бригаде по обеспечению первичных мер пожарной безопасности (краевой бюджет)</t>
  </si>
  <si>
    <t>7. Оплата услуг лицам добровольной пожарной бригаде по обеспечению первичных мер пожарной безопасности (софинансирование)</t>
  </si>
  <si>
    <t>6. Обеспечение первичных мер пожарной безопасности (краевой бюджет)</t>
  </si>
  <si>
    <t>7. Обеспечение первичных мер пожарной безопасности (софинансирование)</t>
  </si>
  <si>
    <t>01201SД160 240 0409</t>
  </si>
  <si>
    <t>2.Содержание автомобильных дорог общего пользования за счет средств дорожного фонда Сушиновского сельсовета</t>
  </si>
  <si>
    <t>1. Передача полномочий в Уярский район по организации досуга населения населения</t>
  </si>
  <si>
    <t xml:space="preserve">Главы сельсовета                                                           </t>
  </si>
  <si>
    <t>Е.А. Фурсов</t>
  </si>
  <si>
    <t>за 4 квартал 2025 года</t>
  </si>
  <si>
    <t>Исполнено за 4 квартал 2025 года (тыс.руб.)</t>
  </si>
  <si>
    <t xml:space="preserve">Сводный отчет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</si>
</sst>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u/>
      <sz val="12"/>
      <color theme="1"/>
      <name val="Arial"/>
      <family val="2"/>
      <charset val="204"/>
    </font>
    <font>
      <sz val="10"/>
      <name val="Arial"/>
      <family val="2"/>
      <charset val="204"/>
    </font>
    <font>
      <b/>
      <i/>
      <u/>
      <sz val="12"/>
      <name val="Arial"/>
      <family val="2"/>
      <charset val="204"/>
    </font>
    <font>
      <u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theme="1"/>
      <name val="Arial"/>
      <family val="2"/>
      <charset val="204"/>
    </font>
    <font>
      <b/>
      <i/>
      <sz val="12"/>
      <name val="Arial"/>
      <family val="2"/>
      <charset val="204"/>
    </font>
    <font>
      <b/>
      <i/>
      <sz val="12"/>
      <color theme="1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Fill="1"/>
    <xf numFmtId="0" fontId="3" fillId="0" borderId="0" xfId="0" applyFont="1" applyFill="1"/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2" fontId="8" fillId="0" borderId="1" xfId="0" applyNumberFormat="1" applyFont="1" applyFill="1" applyBorder="1" applyAlignment="1">
      <alignment vertical="top" wrapText="1"/>
    </xf>
    <xf numFmtId="49" fontId="9" fillId="0" borderId="1" xfId="0" applyNumberFormat="1" applyFont="1" applyFill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49" fontId="10" fillId="0" borderId="3" xfId="0" applyNumberFormat="1" applyFont="1" applyFill="1" applyBorder="1" applyAlignment="1" applyProtection="1">
      <alignment horizontal="left" vertical="center" wrapText="1"/>
    </xf>
    <xf numFmtId="49" fontId="11" fillId="0" borderId="1" xfId="0" applyNumberFormat="1" applyFont="1" applyFill="1" applyBorder="1" applyAlignment="1">
      <alignment horizontal="center"/>
    </xf>
    <xf numFmtId="164" fontId="11" fillId="0" borderId="1" xfId="0" applyNumberFormat="1" applyFont="1" applyFill="1" applyBorder="1" applyAlignment="1">
      <alignment horizontal="center"/>
    </xf>
    <xf numFmtId="0" fontId="12" fillId="0" borderId="1" xfId="0" applyNumberFormat="1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2" fontId="12" fillId="0" borderId="1" xfId="0" applyNumberFormat="1" applyFont="1" applyFill="1" applyBorder="1" applyAlignment="1">
      <alignment vertical="top" wrapText="1"/>
    </xf>
    <xf numFmtId="165" fontId="1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wrapText="1"/>
    </xf>
    <xf numFmtId="0" fontId="12" fillId="0" borderId="1" xfId="0" applyFont="1" applyFill="1" applyBorder="1" applyAlignment="1">
      <alignment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>
      <alignment wrapText="1"/>
    </xf>
    <xf numFmtId="49" fontId="2" fillId="0" borderId="0" xfId="0" applyNumberFormat="1" applyFont="1" applyFill="1" applyAlignment="1">
      <alignment horizontal="center"/>
    </xf>
    <xf numFmtId="2" fontId="2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2" fontId="2" fillId="0" borderId="0" xfId="0" applyNumberFormat="1" applyFont="1" applyFill="1"/>
    <xf numFmtId="164" fontId="2" fillId="0" borderId="0" xfId="0" applyNumberFormat="1" applyFont="1" applyFill="1"/>
    <xf numFmtId="49" fontId="3" fillId="0" borderId="0" xfId="0" applyNumberFormat="1" applyFont="1" applyFill="1"/>
    <xf numFmtId="164" fontId="3" fillId="0" borderId="0" xfId="0" applyNumberFormat="1" applyFont="1" applyFill="1"/>
    <xf numFmtId="0" fontId="3" fillId="0" borderId="0" xfId="0" applyNumberFormat="1" applyFont="1" applyFill="1"/>
    <xf numFmtId="0" fontId="0" fillId="0" borderId="0" xfId="0" applyFont="1" applyFill="1" applyBorder="1"/>
    <xf numFmtId="0" fontId="0" fillId="0" borderId="0" xfId="0" applyFont="1" applyFill="1"/>
    <xf numFmtId="49" fontId="0" fillId="0" borderId="0" xfId="0" applyNumberFormat="1" applyFont="1" applyFill="1" applyBorder="1" applyAlignment="1">
      <alignment vertical="top"/>
    </xf>
    <xf numFmtId="49" fontId="0" fillId="0" borderId="0" xfId="0" applyNumberFormat="1" applyFont="1" applyFill="1" applyAlignment="1">
      <alignment vertical="top"/>
    </xf>
    <xf numFmtId="49" fontId="0" fillId="0" borderId="0" xfId="0" applyNumberFormat="1" applyFont="1" applyFill="1" applyBorder="1" applyAlignment="1">
      <alignment horizontal="right" vertical="top"/>
    </xf>
    <xf numFmtId="49" fontId="0" fillId="0" borderId="0" xfId="0" applyNumberFormat="1" applyFont="1" applyFill="1" applyAlignment="1">
      <alignment horizontal="right" vertical="top"/>
    </xf>
    <xf numFmtId="0" fontId="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2"/>
  <sheetViews>
    <sheetView tabSelected="1" view="pageBreakPreview" topLeftCell="A4" zoomScale="75" zoomScaleNormal="75" zoomScaleSheetLayoutView="75" zoomScalePageLayoutView="75" workbookViewId="0">
      <selection activeCell="A74" sqref="A74:XFD79"/>
    </sheetView>
  </sheetViews>
  <sheetFormatPr defaultRowHeight="14.25" x14ac:dyDescent="0.2"/>
  <cols>
    <col min="1" max="1" width="76.85546875" style="2" customWidth="1"/>
    <col min="2" max="2" width="25.28515625" style="2" customWidth="1"/>
    <col min="3" max="3" width="15.28515625" style="2" customWidth="1"/>
    <col min="4" max="4" width="16" style="2" customWidth="1"/>
    <col min="5" max="5" width="14.42578125" style="2" customWidth="1"/>
    <col min="6" max="6" width="14.7109375" style="2" customWidth="1"/>
    <col min="7" max="16384" width="9.140625" style="2"/>
  </cols>
  <sheetData>
    <row r="1" spans="1:11" s="33" customFormat="1" ht="15" hidden="1" customHeight="1" x14ac:dyDescent="0.25">
      <c r="B1" s="37"/>
      <c r="C1" s="37"/>
      <c r="D1" s="37"/>
      <c r="E1" s="37"/>
      <c r="F1" s="37"/>
      <c r="G1" s="35"/>
      <c r="H1" s="35"/>
    </row>
    <row r="2" spans="1:11" s="34" customFormat="1" ht="14.45" hidden="1" customHeight="1" x14ac:dyDescent="0.25">
      <c r="B2" s="38"/>
      <c r="C2" s="38"/>
      <c r="D2" s="38"/>
      <c r="E2" s="38"/>
      <c r="F2" s="38"/>
      <c r="G2" s="36"/>
      <c r="H2" s="36"/>
    </row>
    <row r="3" spans="1:11" s="34" customFormat="1" ht="14.45" hidden="1" customHeight="1" x14ac:dyDescent="0.25">
      <c r="B3" s="38"/>
      <c r="C3" s="38"/>
      <c r="D3" s="38"/>
      <c r="E3" s="38"/>
      <c r="F3" s="38"/>
      <c r="G3" s="36"/>
      <c r="H3" s="36"/>
    </row>
    <row r="5" spans="1:11" ht="15" x14ac:dyDescent="0.2">
      <c r="A5" s="40" t="s">
        <v>117</v>
      </c>
      <c r="B5" s="40"/>
      <c r="C5" s="40"/>
      <c r="D5" s="40"/>
      <c r="E5" s="40"/>
      <c r="F5" s="40"/>
      <c r="G5" s="1"/>
      <c r="H5" s="1"/>
      <c r="I5" s="1"/>
      <c r="J5" s="1"/>
      <c r="K5" s="1"/>
    </row>
    <row r="6" spans="1:11" ht="15" x14ac:dyDescent="0.2">
      <c r="A6" s="40" t="s">
        <v>60</v>
      </c>
      <c r="B6" s="40"/>
      <c r="C6" s="40"/>
      <c r="D6" s="40"/>
      <c r="E6" s="40"/>
      <c r="F6" s="40"/>
      <c r="G6" s="1"/>
      <c r="H6" s="1"/>
      <c r="I6" s="1"/>
      <c r="J6" s="1"/>
      <c r="K6" s="1"/>
    </row>
    <row r="7" spans="1:11" ht="15" x14ac:dyDescent="0.2">
      <c r="A7" s="39" t="s">
        <v>115</v>
      </c>
      <c r="B7" s="39"/>
      <c r="C7" s="39"/>
      <c r="D7" s="39"/>
      <c r="E7" s="39"/>
      <c r="F7" s="39"/>
      <c r="G7" s="1"/>
      <c r="H7" s="1"/>
      <c r="I7" s="1"/>
      <c r="J7" s="1"/>
      <c r="K7" s="1"/>
    </row>
    <row r="8" spans="1:11" ht="10.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18.75" customHeight="1" x14ac:dyDescent="0.2">
      <c r="A9" s="41" t="s">
        <v>0</v>
      </c>
      <c r="B9" s="41" t="s">
        <v>16</v>
      </c>
      <c r="C9" s="41" t="s">
        <v>100</v>
      </c>
      <c r="D9" s="41" t="s">
        <v>8</v>
      </c>
      <c r="E9" s="41" t="s">
        <v>116</v>
      </c>
      <c r="F9" s="41" t="s">
        <v>4</v>
      </c>
      <c r="G9" s="1"/>
      <c r="H9" s="1"/>
      <c r="I9" s="1"/>
      <c r="J9" s="1"/>
      <c r="K9" s="1"/>
    </row>
    <row r="10" spans="1:11" ht="133.5" customHeight="1" x14ac:dyDescent="0.2">
      <c r="A10" s="41"/>
      <c r="B10" s="41"/>
      <c r="C10" s="41"/>
      <c r="D10" s="41"/>
      <c r="E10" s="41"/>
      <c r="F10" s="41"/>
      <c r="G10" s="1"/>
      <c r="H10" s="1"/>
      <c r="I10" s="1"/>
      <c r="J10" s="1"/>
      <c r="K10" s="1"/>
    </row>
    <row r="11" spans="1:11" ht="15" x14ac:dyDescent="0.2">
      <c r="A11" s="3">
        <v>1</v>
      </c>
      <c r="B11" s="3" t="s">
        <v>9</v>
      </c>
      <c r="C11" s="4" t="s">
        <v>10</v>
      </c>
      <c r="D11" s="5" t="s">
        <v>11</v>
      </c>
      <c r="E11" s="3" t="s">
        <v>12</v>
      </c>
      <c r="F11" s="3" t="s">
        <v>13</v>
      </c>
      <c r="G11" s="1"/>
      <c r="H11" s="1"/>
      <c r="I11" s="1"/>
      <c r="J11" s="1"/>
      <c r="K11" s="1"/>
    </row>
    <row r="12" spans="1:11" ht="29.25" customHeight="1" x14ac:dyDescent="0.2">
      <c r="A12" s="6" t="s">
        <v>1</v>
      </c>
      <c r="B12" s="6"/>
      <c r="C12" s="7">
        <f>SUM(C13+C55)</f>
        <v>6632</v>
      </c>
      <c r="D12" s="7">
        <f>SUM(D13+D55)</f>
        <v>13194.8</v>
      </c>
      <c r="E12" s="7">
        <f>SUM(E13+E55)</f>
        <v>13074.6</v>
      </c>
      <c r="F12" s="8">
        <f>E12/D12*100</f>
        <v>99.089035074423265</v>
      </c>
      <c r="G12" s="9"/>
      <c r="H12" s="1"/>
      <c r="I12" s="1"/>
      <c r="J12" s="1"/>
      <c r="K12" s="1"/>
    </row>
    <row r="13" spans="1:11" ht="40.5" customHeight="1" x14ac:dyDescent="0.25">
      <c r="A13" s="10" t="s">
        <v>61</v>
      </c>
      <c r="B13" s="11" t="s">
        <v>17</v>
      </c>
      <c r="C13" s="12">
        <f>SUM(C14+C26+C33+C48)</f>
        <v>6601.5</v>
      </c>
      <c r="D13" s="12">
        <f>SUM(D14+D26+D33+D48)</f>
        <v>13164.3</v>
      </c>
      <c r="E13" s="12">
        <f>SUM(E14+E26+E33+E48)</f>
        <v>13044.1</v>
      </c>
      <c r="F13" s="8">
        <f>E13/D13*100</f>
        <v>99.086924485160637</v>
      </c>
      <c r="G13" s="9"/>
      <c r="H13" s="1"/>
      <c r="I13" s="1"/>
      <c r="J13" s="1"/>
      <c r="K13" s="1"/>
    </row>
    <row r="14" spans="1:11" ht="59.25" customHeight="1" x14ac:dyDescent="0.2">
      <c r="A14" s="13" t="s">
        <v>45</v>
      </c>
      <c r="B14" s="14" t="s">
        <v>18</v>
      </c>
      <c r="C14" s="15">
        <f>SUM(C15:C25)</f>
        <v>751</v>
      </c>
      <c r="D14" s="15">
        <f t="shared" ref="D14:E14" si="0">SUM(D15:D25)</f>
        <v>871.3</v>
      </c>
      <c r="E14" s="15">
        <f t="shared" si="0"/>
        <v>871.3</v>
      </c>
      <c r="F14" s="8">
        <f>E14/D14*100</f>
        <v>100</v>
      </c>
      <c r="G14" s="9"/>
      <c r="H14" s="1"/>
      <c r="I14" s="1"/>
      <c r="J14" s="1"/>
      <c r="K14" s="1"/>
    </row>
    <row r="15" spans="1:11" ht="34.5" hidden="1" customHeight="1" x14ac:dyDescent="0.2">
      <c r="A15" s="16" t="s">
        <v>53</v>
      </c>
      <c r="B15" s="17" t="s">
        <v>19</v>
      </c>
      <c r="C15" s="18"/>
      <c r="D15" s="18">
        <v>0</v>
      </c>
      <c r="E15" s="18">
        <v>0</v>
      </c>
      <c r="F15" s="8">
        <v>0</v>
      </c>
      <c r="G15" s="9"/>
      <c r="H15" s="1"/>
      <c r="I15" s="1"/>
      <c r="J15" s="1"/>
      <c r="K15" s="1"/>
    </row>
    <row r="16" spans="1:11" ht="20.25" customHeight="1" x14ac:dyDescent="0.2">
      <c r="A16" s="16" t="s">
        <v>101</v>
      </c>
      <c r="B16" s="17" t="s">
        <v>23</v>
      </c>
      <c r="C16" s="18">
        <v>481</v>
      </c>
      <c r="D16" s="18">
        <v>483.8</v>
      </c>
      <c r="E16" s="18">
        <v>483.8</v>
      </c>
      <c r="F16" s="8">
        <f t="shared" ref="F16" si="1">E16/D16*100</f>
        <v>100</v>
      </c>
      <c r="G16" s="9"/>
      <c r="H16" s="1"/>
      <c r="I16" s="1"/>
      <c r="J16" s="1"/>
      <c r="K16" s="1"/>
    </row>
    <row r="17" spans="1:11" ht="19.5" customHeight="1" x14ac:dyDescent="0.2">
      <c r="A17" s="16" t="s">
        <v>102</v>
      </c>
      <c r="B17" s="17" t="s">
        <v>65</v>
      </c>
      <c r="C17" s="18">
        <v>0</v>
      </c>
      <c r="D17" s="18">
        <v>81.7</v>
      </c>
      <c r="E17" s="18">
        <v>81.7</v>
      </c>
      <c r="F17" s="8">
        <f t="shared" ref="F17:F18" si="2">E17/D17*100</f>
        <v>100</v>
      </c>
      <c r="G17" s="9"/>
      <c r="H17" s="1"/>
      <c r="I17" s="1"/>
      <c r="J17" s="1"/>
      <c r="K17" s="1"/>
    </row>
    <row r="18" spans="1:11" ht="19.5" hidden="1" customHeight="1" x14ac:dyDescent="0.2">
      <c r="A18" s="16" t="s">
        <v>72</v>
      </c>
      <c r="B18" s="17" t="s">
        <v>73</v>
      </c>
      <c r="C18" s="18">
        <v>0</v>
      </c>
      <c r="D18" s="18">
        <v>0</v>
      </c>
      <c r="E18" s="18">
        <v>0</v>
      </c>
      <c r="F18" s="8" t="e">
        <f t="shared" si="2"/>
        <v>#DIV/0!</v>
      </c>
      <c r="G18" s="9"/>
      <c r="H18" s="1"/>
      <c r="I18" s="1"/>
      <c r="J18" s="1"/>
      <c r="K18" s="1"/>
    </row>
    <row r="19" spans="1:11" ht="18.75" customHeight="1" x14ac:dyDescent="0.2">
      <c r="A19" s="19" t="s">
        <v>103</v>
      </c>
      <c r="B19" s="17" t="s">
        <v>91</v>
      </c>
      <c r="C19" s="18">
        <v>265</v>
      </c>
      <c r="D19" s="20">
        <v>134.9</v>
      </c>
      <c r="E19" s="20">
        <v>134.9</v>
      </c>
      <c r="F19" s="8">
        <f t="shared" ref="F19:F64" si="3">E19/D19*100</f>
        <v>100</v>
      </c>
      <c r="G19" s="9"/>
      <c r="H19" s="1"/>
      <c r="I19" s="1"/>
      <c r="J19" s="1"/>
      <c r="K19" s="1"/>
    </row>
    <row r="20" spans="1:11" ht="18.75" customHeight="1" x14ac:dyDescent="0.2">
      <c r="A20" s="19" t="s">
        <v>104</v>
      </c>
      <c r="B20" s="17" t="s">
        <v>76</v>
      </c>
      <c r="C20" s="18">
        <v>2</v>
      </c>
      <c r="D20" s="18">
        <v>0</v>
      </c>
      <c r="E20" s="18">
        <v>0</v>
      </c>
      <c r="F20" s="8" t="e">
        <f t="shared" si="3"/>
        <v>#DIV/0!</v>
      </c>
      <c r="G20" s="9"/>
      <c r="H20" s="1"/>
      <c r="I20" s="1"/>
      <c r="J20" s="1"/>
      <c r="K20" s="1"/>
    </row>
    <row r="21" spans="1:11" ht="35.25" customHeight="1" x14ac:dyDescent="0.2">
      <c r="A21" s="19" t="s">
        <v>105</v>
      </c>
      <c r="B21" s="17" t="s">
        <v>20</v>
      </c>
      <c r="C21" s="18">
        <v>3</v>
      </c>
      <c r="D21" s="18">
        <v>3</v>
      </c>
      <c r="E21" s="18">
        <v>3</v>
      </c>
      <c r="F21" s="8">
        <v>0</v>
      </c>
      <c r="G21" s="9"/>
      <c r="H21" s="1"/>
      <c r="I21" s="1"/>
      <c r="J21" s="1"/>
      <c r="K21" s="1"/>
    </row>
    <row r="22" spans="1:11" ht="45" hidden="1" x14ac:dyDescent="0.2">
      <c r="A22" s="19" t="s">
        <v>106</v>
      </c>
      <c r="B22" s="17" t="s">
        <v>97</v>
      </c>
      <c r="C22" s="18">
        <v>0</v>
      </c>
      <c r="D22" s="18"/>
      <c r="E22" s="18"/>
      <c r="F22" s="8" t="e">
        <f t="shared" ref="F22:F23" si="4">E22/D22*100</f>
        <v>#DIV/0!</v>
      </c>
      <c r="G22" s="9"/>
      <c r="H22" s="1"/>
      <c r="I22" s="1"/>
      <c r="J22" s="1"/>
      <c r="K22" s="1"/>
    </row>
    <row r="23" spans="1:11" ht="45" hidden="1" x14ac:dyDescent="0.2">
      <c r="A23" s="19" t="s">
        <v>107</v>
      </c>
      <c r="B23" s="17" t="s">
        <v>97</v>
      </c>
      <c r="C23" s="18">
        <v>0</v>
      </c>
      <c r="D23" s="18"/>
      <c r="E23" s="18"/>
      <c r="F23" s="8" t="e">
        <f t="shared" si="4"/>
        <v>#DIV/0!</v>
      </c>
      <c r="G23" s="9"/>
      <c r="H23" s="1"/>
      <c r="I23" s="1"/>
      <c r="J23" s="1"/>
      <c r="K23" s="1"/>
    </row>
    <row r="24" spans="1:11" ht="21" customHeight="1" x14ac:dyDescent="0.2">
      <c r="A24" s="19" t="s">
        <v>108</v>
      </c>
      <c r="B24" s="17" t="s">
        <v>24</v>
      </c>
      <c r="C24" s="18">
        <v>0</v>
      </c>
      <c r="D24" s="18">
        <v>159.5</v>
      </c>
      <c r="E24" s="18">
        <v>159.5</v>
      </c>
      <c r="F24" s="8">
        <f t="shared" ref="F24:F25" si="5">E24/D24*100</f>
        <v>100</v>
      </c>
      <c r="G24" s="9"/>
      <c r="H24" s="1"/>
      <c r="I24" s="1"/>
      <c r="J24" s="1"/>
      <c r="K24" s="1"/>
    </row>
    <row r="25" spans="1:11" ht="36.75" customHeight="1" x14ac:dyDescent="0.2">
      <c r="A25" s="19" t="s">
        <v>109</v>
      </c>
      <c r="B25" s="17" t="s">
        <v>24</v>
      </c>
      <c r="C25" s="18">
        <v>0</v>
      </c>
      <c r="D25" s="18">
        <v>8.4</v>
      </c>
      <c r="E25" s="18">
        <v>8.4</v>
      </c>
      <c r="F25" s="8">
        <f t="shared" si="5"/>
        <v>100</v>
      </c>
      <c r="G25" s="9"/>
      <c r="H25" s="1"/>
      <c r="I25" s="1"/>
      <c r="J25" s="1"/>
      <c r="K25" s="1"/>
    </row>
    <row r="26" spans="1:11" ht="31.5" customHeight="1" x14ac:dyDescent="0.2">
      <c r="A26" s="13" t="s">
        <v>62</v>
      </c>
      <c r="B26" s="14" t="s">
        <v>22</v>
      </c>
      <c r="C26" s="15">
        <f>SUM(C27:C32)</f>
        <v>755.4</v>
      </c>
      <c r="D26" s="15">
        <f>SUM(D27:D32)</f>
        <v>5494.3</v>
      </c>
      <c r="E26" s="15">
        <f>SUM(E27:E32)</f>
        <v>5431.6</v>
      </c>
      <c r="F26" s="8">
        <f t="shared" si="3"/>
        <v>98.858817319767766</v>
      </c>
      <c r="G26" s="9"/>
      <c r="H26" s="1"/>
      <c r="I26" s="1"/>
      <c r="J26" s="1"/>
      <c r="K26" s="1"/>
    </row>
    <row r="27" spans="1:11" ht="18.75" customHeight="1" x14ac:dyDescent="0.2">
      <c r="A27" s="16" t="s">
        <v>21</v>
      </c>
      <c r="B27" s="17" t="s">
        <v>25</v>
      </c>
      <c r="C27" s="18">
        <v>755.4</v>
      </c>
      <c r="D27" s="18">
        <v>1016.3</v>
      </c>
      <c r="E27" s="18">
        <v>953.6</v>
      </c>
      <c r="F27" s="8">
        <f t="shared" si="3"/>
        <v>93.830561841975808</v>
      </c>
      <c r="G27" s="9"/>
      <c r="H27" s="1"/>
      <c r="I27" s="1"/>
      <c r="J27" s="1"/>
      <c r="K27" s="1"/>
    </row>
    <row r="28" spans="1:11" ht="18.75" customHeight="1" x14ac:dyDescent="0.2">
      <c r="A28" s="16" t="s">
        <v>111</v>
      </c>
      <c r="B28" s="17" t="s">
        <v>110</v>
      </c>
      <c r="C28" s="18">
        <v>0</v>
      </c>
      <c r="D28" s="18">
        <v>4478</v>
      </c>
      <c r="E28" s="18">
        <v>4478</v>
      </c>
      <c r="F28" s="8">
        <f t="shared" si="3"/>
        <v>100</v>
      </c>
      <c r="G28" s="9"/>
      <c r="H28" s="1"/>
      <c r="I28" s="1"/>
      <c r="J28" s="1"/>
      <c r="K28" s="1"/>
    </row>
    <row r="29" spans="1:11" ht="48.75" hidden="1" customHeight="1" x14ac:dyDescent="0.2">
      <c r="A29" s="16" t="s">
        <v>68</v>
      </c>
      <c r="B29" s="17" t="s">
        <v>66</v>
      </c>
      <c r="C29" s="18">
        <v>0</v>
      </c>
      <c r="D29" s="18">
        <v>0</v>
      </c>
      <c r="E29" s="18">
        <v>0</v>
      </c>
      <c r="F29" s="8" t="e">
        <f t="shared" si="3"/>
        <v>#DIV/0!</v>
      </c>
      <c r="G29" s="9"/>
      <c r="H29" s="1"/>
      <c r="I29" s="1"/>
      <c r="J29" s="1"/>
      <c r="K29" s="1"/>
    </row>
    <row r="30" spans="1:11" ht="54.75" hidden="1" customHeight="1" x14ac:dyDescent="0.2">
      <c r="A30" s="16" t="s">
        <v>67</v>
      </c>
      <c r="B30" s="17" t="s">
        <v>66</v>
      </c>
      <c r="C30" s="18">
        <v>0</v>
      </c>
      <c r="D30" s="18">
        <v>0</v>
      </c>
      <c r="E30" s="18">
        <v>0</v>
      </c>
      <c r="F30" s="8" t="e">
        <f t="shared" si="3"/>
        <v>#DIV/0!</v>
      </c>
      <c r="G30" s="9"/>
      <c r="H30" s="1"/>
      <c r="I30" s="1"/>
      <c r="J30" s="1"/>
      <c r="K30" s="1"/>
    </row>
    <row r="31" spans="1:11" ht="36" hidden="1" customHeight="1" x14ac:dyDescent="0.2">
      <c r="A31" s="16" t="s">
        <v>69</v>
      </c>
      <c r="B31" s="17" t="s">
        <v>49</v>
      </c>
      <c r="C31" s="18">
        <v>0</v>
      </c>
      <c r="D31" s="18">
        <v>0</v>
      </c>
      <c r="E31" s="18">
        <v>0</v>
      </c>
      <c r="F31" s="8" t="e">
        <f t="shared" si="3"/>
        <v>#DIV/0!</v>
      </c>
      <c r="G31" s="9"/>
      <c r="H31" s="1"/>
      <c r="I31" s="1"/>
      <c r="J31" s="1"/>
      <c r="K31" s="1"/>
    </row>
    <row r="32" spans="1:11" ht="2.25" customHeight="1" x14ac:dyDescent="0.2">
      <c r="A32" s="16" t="s">
        <v>93</v>
      </c>
      <c r="B32" s="17" t="s">
        <v>54</v>
      </c>
      <c r="C32" s="18">
        <v>0</v>
      </c>
      <c r="D32" s="18">
        <v>0</v>
      </c>
      <c r="E32" s="18">
        <v>0</v>
      </c>
      <c r="F32" s="8" t="e">
        <f t="shared" si="3"/>
        <v>#DIV/0!</v>
      </c>
      <c r="G32" s="9"/>
      <c r="H32" s="1"/>
      <c r="I32" s="1"/>
      <c r="J32" s="1"/>
      <c r="K32" s="1"/>
    </row>
    <row r="33" spans="1:11" ht="30.75" customHeight="1" x14ac:dyDescent="0.2">
      <c r="A33" s="21" t="s">
        <v>46</v>
      </c>
      <c r="B33" s="14" t="s">
        <v>26</v>
      </c>
      <c r="C33" s="15">
        <f>SUM(C34:C47)</f>
        <v>2918.3</v>
      </c>
      <c r="D33" s="15">
        <f>SUM(D34:D47)</f>
        <v>4667.3999999999996</v>
      </c>
      <c r="E33" s="15">
        <f>SUM(E34:E47)</f>
        <v>4653.5999999999995</v>
      </c>
      <c r="F33" s="8">
        <f t="shared" si="3"/>
        <v>99.704332176372276</v>
      </c>
      <c r="G33" s="9"/>
      <c r="H33" s="1"/>
      <c r="I33" s="1"/>
      <c r="J33" s="1"/>
      <c r="K33" s="1"/>
    </row>
    <row r="34" spans="1:11" ht="33" customHeight="1" x14ac:dyDescent="0.2">
      <c r="A34" s="16" t="s">
        <v>2</v>
      </c>
      <c r="B34" s="17" t="s">
        <v>92</v>
      </c>
      <c r="C34" s="18">
        <v>13</v>
      </c>
      <c r="D34" s="18">
        <v>0</v>
      </c>
      <c r="E34" s="18">
        <v>0</v>
      </c>
      <c r="F34" s="8" t="e">
        <f>E34/D34*100</f>
        <v>#DIV/0!</v>
      </c>
      <c r="G34" s="9"/>
      <c r="H34" s="1"/>
      <c r="I34" s="1"/>
      <c r="J34" s="1"/>
      <c r="K34" s="1"/>
    </row>
    <row r="35" spans="1:11" ht="30" hidden="1" customHeight="1" x14ac:dyDescent="0.2">
      <c r="A35" s="16" t="s">
        <v>77</v>
      </c>
      <c r="B35" s="17" t="s">
        <v>27</v>
      </c>
      <c r="C35" s="18"/>
      <c r="D35" s="18"/>
      <c r="E35" s="18"/>
      <c r="F35" s="8" t="e">
        <f t="shared" si="3"/>
        <v>#DIV/0!</v>
      </c>
      <c r="G35" s="9"/>
      <c r="H35" s="1"/>
      <c r="I35" s="1"/>
      <c r="J35" s="1"/>
      <c r="K35" s="1"/>
    </row>
    <row r="36" spans="1:11" ht="52.5" hidden="1" customHeight="1" x14ac:dyDescent="0.2">
      <c r="A36" s="22" t="s">
        <v>78</v>
      </c>
      <c r="B36" s="17" t="s">
        <v>70</v>
      </c>
      <c r="C36" s="18">
        <v>0</v>
      </c>
      <c r="D36" s="18">
        <v>0</v>
      </c>
      <c r="E36" s="18">
        <v>0</v>
      </c>
      <c r="F36" s="8" t="e">
        <f t="shared" si="3"/>
        <v>#DIV/0!</v>
      </c>
      <c r="G36" s="9"/>
      <c r="H36" s="1"/>
      <c r="I36" s="1"/>
      <c r="J36" s="1"/>
      <c r="K36" s="1"/>
    </row>
    <row r="37" spans="1:11" ht="62.25" hidden="1" customHeight="1" x14ac:dyDescent="0.2">
      <c r="A37" s="22" t="s">
        <v>79</v>
      </c>
      <c r="B37" s="17" t="s">
        <v>70</v>
      </c>
      <c r="C37" s="18">
        <v>0</v>
      </c>
      <c r="D37" s="18">
        <v>0</v>
      </c>
      <c r="E37" s="18">
        <v>0</v>
      </c>
      <c r="F37" s="8" t="e">
        <f t="shared" si="3"/>
        <v>#DIV/0!</v>
      </c>
      <c r="G37" s="9"/>
      <c r="H37" s="1"/>
      <c r="I37" s="1"/>
      <c r="J37" s="1"/>
      <c r="K37" s="1"/>
    </row>
    <row r="38" spans="1:11" ht="48" customHeight="1" x14ac:dyDescent="0.2">
      <c r="A38" s="22" t="s">
        <v>80</v>
      </c>
      <c r="B38" s="17" t="s">
        <v>71</v>
      </c>
      <c r="C38" s="18">
        <v>0</v>
      </c>
      <c r="D38" s="18">
        <v>999.6</v>
      </c>
      <c r="E38" s="18">
        <v>999.6</v>
      </c>
      <c r="F38" s="8">
        <f t="shared" si="3"/>
        <v>100</v>
      </c>
      <c r="G38" s="9"/>
      <c r="H38" s="1"/>
      <c r="I38" s="1"/>
      <c r="J38" s="1"/>
      <c r="K38" s="1"/>
    </row>
    <row r="39" spans="1:11" ht="44.25" customHeight="1" x14ac:dyDescent="0.2">
      <c r="A39" s="22" t="s">
        <v>81</v>
      </c>
      <c r="B39" s="17" t="s">
        <v>71</v>
      </c>
      <c r="C39" s="18">
        <v>0</v>
      </c>
      <c r="D39" s="18">
        <v>70.5</v>
      </c>
      <c r="E39" s="18">
        <v>70.5</v>
      </c>
      <c r="F39" s="8">
        <f t="shared" si="3"/>
        <v>100</v>
      </c>
      <c r="G39" s="9"/>
      <c r="H39" s="1"/>
      <c r="I39" s="1"/>
      <c r="J39" s="1"/>
      <c r="K39" s="1"/>
    </row>
    <row r="40" spans="1:11" ht="55.5" customHeight="1" x14ac:dyDescent="0.2">
      <c r="A40" s="22" t="s">
        <v>82</v>
      </c>
      <c r="B40" s="17" t="s">
        <v>71</v>
      </c>
      <c r="C40" s="18">
        <v>0</v>
      </c>
      <c r="D40" s="18">
        <v>58.8</v>
      </c>
      <c r="E40" s="18">
        <v>58.8</v>
      </c>
      <c r="F40" s="8">
        <f t="shared" si="3"/>
        <v>100</v>
      </c>
      <c r="G40" s="9"/>
      <c r="H40" s="1"/>
      <c r="I40" s="1"/>
      <c r="J40" s="1"/>
      <c r="K40" s="1"/>
    </row>
    <row r="41" spans="1:11" ht="53.25" customHeight="1" x14ac:dyDescent="0.2">
      <c r="A41" s="22" t="s">
        <v>83</v>
      </c>
      <c r="B41" s="17" t="s">
        <v>71</v>
      </c>
      <c r="C41" s="18">
        <v>0</v>
      </c>
      <c r="D41" s="18">
        <v>47.1</v>
      </c>
      <c r="E41" s="18">
        <v>47.1</v>
      </c>
      <c r="F41" s="8">
        <f t="shared" si="3"/>
        <v>100</v>
      </c>
      <c r="G41" s="9"/>
      <c r="H41" s="1"/>
      <c r="I41" s="1"/>
      <c r="J41" s="1"/>
      <c r="K41" s="1"/>
    </row>
    <row r="42" spans="1:11" ht="21.75" customHeight="1" x14ac:dyDescent="0.2">
      <c r="A42" s="16" t="s">
        <v>84</v>
      </c>
      <c r="B42" s="17" t="s">
        <v>28</v>
      </c>
      <c r="C42" s="18">
        <v>420</v>
      </c>
      <c r="D42" s="18">
        <v>454.3</v>
      </c>
      <c r="E42" s="18">
        <v>440.5</v>
      </c>
      <c r="F42" s="8">
        <f t="shared" si="3"/>
        <v>96.962359674224075</v>
      </c>
      <c r="G42" s="9"/>
      <c r="H42" s="1"/>
      <c r="I42" s="1"/>
      <c r="J42" s="1"/>
      <c r="K42" s="1"/>
    </row>
    <row r="43" spans="1:11" ht="21.75" customHeight="1" x14ac:dyDescent="0.2">
      <c r="A43" s="16" t="s">
        <v>85</v>
      </c>
      <c r="B43" s="17" t="s">
        <v>64</v>
      </c>
      <c r="C43" s="18">
        <v>2485.3000000000002</v>
      </c>
      <c r="D43" s="18">
        <v>2583.6999999999998</v>
      </c>
      <c r="E43" s="18">
        <v>2583.6999999999998</v>
      </c>
      <c r="F43" s="8">
        <f t="shared" si="3"/>
        <v>100</v>
      </c>
      <c r="G43" s="9"/>
      <c r="H43" s="1"/>
      <c r="I43" s="1"/>
      <c r="J43" s="1"/>
      <c r="K43" s="1"/>
    </row>
    <row r="44" spans="1:11" ht="35.25" hidden="1" customHeight="1" x14ac:dyDescent="0.2">
      <c r="A44" s="16" t="s">
        <v>86</v>
      </c>
      <c r="B44" s="17" t="s">
        <v>74</v>
      </c>
      <c r="C44" s="18">
        <v>0</v>
      </c>
      <c r="D44" s="18">
        <v>0</v>
      </c>
      <c r="E44" s="18">
        <v>0</v>
      </c>
      <c r="F44" s="8" t="e">
        <f t="shared" si="3"/>
        <v>#DIV/0!</v>
      </c>
      <c r="G44" s="9"/>
      <c r="H44" s="1"/>
      <c r="I44" s="1"/>
      <c r="J44" s="1"/>
      <c r="K44" s="1"/>
    </row>
    <row r="45" spans="1:11" ht="40.5" customHeight="1" x14ac:dyDescent="0.2">
      <c r="A45" s="16" t="s">
        <v>87</v>
      </c>
      <c r="B45" s="17" t="s">
        <v>96</v>
      </c>
      <c r="C45" s="18">
        <v>0</v>
      </c>
      <c r="D45" s="18">
        <v>453.4</v>
      </c>
      <c r="E45" s="18">
        <v>453.4</v>
      </c>
      <c r="F45" s="8">
        <f t="shared" si="3"/>
        <v>100</v>
      </c>
      <c r="G45" s="9"/>
      <c r="H45" s="1"/>
      <c r="I45" s="1"/>
      <c r="J45" s="1"/>
      <c r="K45" s="1"/>
    </row>
    <row r="46" spans="1:11" ht="53.25" hidden="1" customHeight="1" x14ac:dyDescent="0.2">
      <c r="A46" s="16" t="s">
        <v>94</v>
      </c>
      <c r="B46" s="17" t="s">
        <v>95</v>
      </c>
      <c r="C46" s="18">
        <v>0</v>
      </c>
      <c r="D46" s="18"/>
      <c r="E46" s="18"/>
      <c r="F46" s="8" t="e">
        <f t="shared" si="3"/>
        <v>#DIV/0!</v>
      </c>
      <c r="G46" s="9"/>
      <c r="H46" s="1"/>
      <c r="I46" s="1"/>
      <c r="J46" s="1"/>
      <c r="K46" s="1"/>
    </row>
    <row r="47" spans="1:11" ht="53.25" hidden="1" customHeight="1" x14ac:dyDescent="0.2">
      <c r="A47" s="16" t="s">
        <v>98</v>
      </c>
      <c r="B47" s="17" t="s">
        <v>95</v>
      </c>
      <c r="C47" s="18">
        <v>0</v>
      </c>
      <c r="D47" s="18"/>
      <c r="E47" s="18"/>
      <c r="F47" s="8" t="e">
        <f t="shared" ref="F47" si="6">E47/D47*100</f>
        <v>#DIV/0!</v>
      </c>
      <c r="G47" s="9"/>
      <c r="H47" s="1"/>
      <c r="I47" s="1"/>
      <c r="J47" s="1"/>
      <c r="K47" s="1"/>
    </row>
    <row r="48" spans="1:11" ht="48" customHeight="1" x14ac:dyDescent="0.2">
      <c r="A48" s="23" t="s">
        <v>47</v>
      </c>
      <c r="B48" s="14" t="s">
        <v>29</v>
      </c>
      <c r="C48" s="15">
        <f t="shared" ref="C48" si="7">C49+C50+C51+C52+C53+C54</f>
        <v>2176.7999999999997</v>
      </c>
      <c r="D48" s="15">
        <f>D49+D50+D51+D52+D53+D54</f>
        <v>2131.3000000000002</v>
      </c>
      <c r="E48" s="15">
        <f>E49+E50+E51+E52+E53+E54</f>
        <v>2087.6</v>
      </c>
      <c r="F48" s="8">
        <f t="shared" si="3"/>
        <v>97.949608220334994</v>
      </c>
      <c r="G48" s="9"/>
      <c r="H48" s="1"/>
      <c r="I48" s="1"/>
      <c r="J48" s="1"/>
      <c r="K48" s="1"/>
    </row>
    <row r="49" spans="1:11" ht="31.5" customHeight="1" x14ac:dyDescent="0.2">
      <c r="A49" s="16" t="s">
        <v>14</v>
      </c>
      <c r="B49" s="17" t="s">
        <v>32</v>
      </c>
      <c r="C49" s="18">
        <v>1243.5</v>
      </c>
      <c r="D49" s="18">
        <v>1130.2</v>
      </c>
      <c r="E49" s="18">
        <v>1087.0999999999999</v>
      </c>
      <c r="F49" s="8">
        <f t="shared" si="3"/>
        <v>96.186515660944949</v>
      </c>
      <c r="G49" s="9"/>
      <c r="H49" s="1"/>
      <c r="I49" s="1"/>
      <c r="J49" s="1"/>
      <c r="K49" s="1"/>
    </row>
    <row r="50" spans="1:11" ht="31.5" customHeight="1" x14ac:dyDescent="0.2">
      <c r="A50" s="16" t="s">
        <v>15</v>
      </c>
      <c r="B50" s="17" t="s">
        <v>30</v>
      </c>
      <c r="C50" s="18">
        <v>895.7</v>
      </c>
      <c r="D50" s="18">
        <v>895.7</v>
      </c>
      <c r="E50" s="18">
        <v>895.1</v>
      </c>
      <c r="F50" s="8">
        <f t="shared" si="3"/>
        <v>99.933013285698337</v>
      </c>
      <c r="G50" s="9"/>
      <c r="H50" s="1"/>
      <c r="I50" s="1"/>
      <c r="J50" s="1"/>
      <c r="K50" s="1"/>
    </row>
    <row r="51" spans="1:11" ht="39" customHeight="1" x14ac:dyDescent="0.2">
      <c r="A51" s="16" t="s">
        <v>56</v>
      </c>
      <c r="B51" s="17" t="s">
        <v>59</v>
      </c>
      <c r="C51" s="18">
        <v>0</v>
      </c>
      <c r="D51" s="18">
        <v>67.8</v>
      </c>
      <c r="E51" s="18">
        <v>67.8</v>
      </c>
      <c r="F51" s="8">
        <f t="shared" ref="F51" si="8">E51/D51*100</f>
        <v>100</v>
      </c>
      <c r="G51" s="9"/>
      <c r="H51" s="1"/>
      <c r="I51" s="1"/>
      <c r="J51" s="1"/>
      <c r="K51" s="1"/>
    </row>
    <row r="52" spans="1:11" ht="4.5" hidden="1" customHeight="1" x14ac:dyDescent="0.2">
      <c r="A52" s="16" t="s">
        <v>57</v>
      </c>
      <c r="B52" s="17" t="s">
        <v>55</v>
      </c>
      <c r="C52" s="18">
        <v>0</v>
      </c>
      <c r="D52" s="18">
        <v>0</v>
      </c>
      <c r="E52" s="18">
        <v>0</v>
      </c>
      <c r="F52" s="8" t="e">
        <f t="shared" si="3"/>
        <v>#DIV/0!</v>
      </c>
      <c r="G52" s="9"/>
      <c r="H52" s="1"/>
      <c r="I52" s="1"/>
      <c r="J52" s="1"/>
      <c r="K52" s="1"/>
    </row>
    <row r="53" spans="1:11" ht="31.5" customHeight="1" x14ac:dyDescent="0.2">
      <c r="A53" s="16" t="s">
        <v>88</v>
      </c>
      <c r="B53" s="17" t="s">
        <v>31</v>
      </c>
      <c r="C53" s="18">
        <v>1.6</v>
      </c>
      <c r="D53" s="18">
        <v>1.6</v>
      </c>
      <c r="E53" s="18">
        <v>1.6</v>
      </c>
      <c r="F53" s="8">
        <f t="shared" si="3"/>
        <v>100</v>
      </c>
      <c r="G53" s="9"/>
      <c r="H53" s="1"/>
      <c r="I53" s="1"/>
      <c r="J53" s="1"/>
      <c r="K53" s="1"/>
    </row>
    <row r="54" spans="1:11" ht="49.5" customHeight="1" x14ac:dyDescent="0.2">
      <c r="A54" s="16" t="s">
        <v>89</v>
      </c>
      <c r="B54" s="17" t="s">
        <v>58</v>
      </c>
      <c r="C54" s="18">
        <v>36</v>
      </c>
      <c r="D54" s="18">
        <v>36</v>
      </c>
      <c r="E54" s="18">
        <v>36</v>
      </c>
      <c r="F54" s="8">
        <f t="shared" ref="F54" si="9">E54/D54*100</f>
        <v>100</v>
      </c>
      <c r="G54" s="9"/>
      <c r="H54" s="1"/>
      <c r="I54" s="1"/>
      <c r="J54" s="1"/>
      <c r="K54" s="1"/>
    </row>
    <row r="55" spans="1:11" ht="42.75" customHeight="1" x14ac:dyDescent="0.25">
      <c r="A55" s="24" t="s">
        <v>63</v>
      </c>
      <c r="B55" s="11" t="s">
        <v>33</v>
      </c>
      <c r="C55" s="12">
        <f>SUM(C56)</f>
        <v>30.5</v>
      </c>
      <c r="D55" s="12">
        <f>SUM(D56)</f>
        <v>30.5</v>
      </c>
      <c r="E55" s="12">
        <f>SUM(E56)</f>
        <v>30.5</v>
      </c>
      <c r="F55" s="8">
        <f t="shared" si="3"/>
        <v>100</v>
      </c>
      <c r="G55" s="9"/>
      <c r="H55" s="1"/>
      <c r="I55" s="1"/>
      <c r="J55" s="1"/>
      <c r="K55" s="1"/>
    </row>
    <row r="56" spans="1:11" ht="33.75" customHeight="1" x14ac:dyDescent="0.2">
      <c r="A56" s="21" t="s">
        <v>48</v>
      </c>
      <c r="B56" s="14" t="s">
        <v>34</v>
      </c>
      <c r="C56" s="15">
        <f t="shared" ref="C56:D56" si="10">C57+C58+C59+C60+C61+C62+C63+C64+C65</f>
        <v>30.5</v>
      </c>
      <c r="D56" s="15">
        <f t="shared" si="10"/>
        <v>30.5</v>
      </c>
      <c r="E56" s="15">
        <f t="shared" ref="E56" si="11">E57+E58+E59+E60+E61+E62+E63+E64+E65</f>
        <v>30.5</v>
      </c>
      <c r="F56" s="8">
        <f t="shared" si="3"/>
        <v>100</v>
      </c>
      <c r="G56" s="9"/>
      <c r="H56" s="1"/>
      <c r="I56" s="1"/>
      <c r="J56" s="1"/>
      <c r="K56" s="1"/>
    </row>
    <row r="57" spans="1:11" ht="32.25" hidden="1" customHeight="1" x14ac:dyDescent="0.2">
      <c r="A57" s="22" t="s">
        <v>3</v>
      </c>
      <c r="B57" s="17" t="s">
        <v>35</v>
      </c>
      <c r="C57" s="18">
        <v>0</v>
      </c>
      <c r="D57" s="18">
        <v>0</v>
      </c>
      <c r="E57" s="18">
        <v>0</v>
      </c>
      <c r="F57" s="8" t="e">
        <f t="shared" si="3"/>
        <v>#DIV/0!</v>
      </c>
      <c r="G57" s="9"/>
      <c r="H57" s="1"/>
      <c r="I57" s="1"/>
      <c r="J57" s="1"/>
      <c r="K57" s="1"/>
    </row>
    <row r="58" spans="1:11" ht="46.5" hidden="1" customHeight="1" x14ac:dyDescent="0.2">
      <c r="A58" s="22" t="s">
        <v>5</v>
      </c>
      <c r="B58" s="17" t="s">
        <v>36</v>
      </c>
      <c r="C58" s="18">
        <v>0</v>
      </c>
      <c r="D58" s="18">
        <v>0</v>
      </c>
      <c r="E58" s="18">
        <v>0</v>
      </c>
      <c r="F58" s="8" t="e">
        <f t="shared" si="3"/>
        <v>#DIV/0!</v>
      </c>
      <c r="G58" s="9"/>
      <c r="H58" s="1"/>
      <c r="I58" s="1"/>
      <c r="J58" s="1"/>
      <c r="K58" s="1"/>
    </row>
    <row r="59" spans="1:11" ht="45.75" hidden="1" customHeight="1" x14ac:dyDescent="0.2">
      <c r="A59" s="22" t="s">
        <v>6</v>
      </c>
      <c r="B59" s="17" t="s">
        <v>37</v>
      </c>
      <c r="C59" s="18">
        <v>0</v>
      </c>
      <c r="D59" s="18">
        <v>0</v>
      </c>
      <c r="E59" s="18">
        <v>0</v>
      </c>
      <c r="F59" s="8" t="e">
        <f t="shared" si="3"/>
        <v>#DIV/0!</v>
      </c>
      <c r="G59" s="9"/>
      <c r="H59" s="1"/>
      <c r="I59" s="1"/>
      <c r="J59" s="1"/>
      <c r="K59" s="1"/>
    </row>
    <row r="60" spans="1:11" ht="29.25" hidden="1" customHeight="1" x14ac:dyDescent="0.2">
      <c r="A60" s="22" t="s">
        <v>90</v>
      </c>
      <c r="B60" s="17" t="s">
        <v>50</v>
      </c>
      <c r="C60" s="18">
        <v>0</v>
      </c>
      <c r="D60" s="18">
        <v>0</v>
      </c>
      <c r="E60" s="18">
        <v>0</v>
      </c>
      <c r="F60" s="8" t="e">
        <f t="shared" ref="F60" si="12">E60/D60*100</f>
        <v>#DIV/0!</v>
      </c>
      <c r="G60" s="9"/>
      <c r="H60" s="1"/>
      <c r="I60" s="1"/>
      <c r="J60" s="1"/>
      <c r="K60" s="1"/>
    </row>
    <row r="61" spans="1:11" ht="33.75" hidden="1" customHeight="1" x14ac:dyDescent="0.2">
      <c r="A61" s="22" t="s">
        <v>99</v>
      </c>
      <c r="B61" s="17" t="s">
        <v>38</v>
      </c>
      <c r="C61" s="18"/>
      <c r="D61" s="18"/>
      <c r="E61" s="18"/>
      <c r="F61" s="8" t="e">
        <f t="shared" si="3"/>
        <v>#DIV/0!</v>
      </c>
      <c r="G61" s="9"/>
      <c r="H61" s="1"/>
      <c r="I61" s="1"/>
      <c r="J61" s="1"/>
      <c r="K61" s="1"/>
    </row>
    <row r="62" spans="1:11" ht="30.75" customHeight="1" x14ac:dyDescent="0.2">
      <c r="A62" s="22" t="s">
        <v>112</v>
      </c>
      <c r="B62" s="17" t="s">
        <v>40</v>
      </c>
      <c r="C62" s="18">
        <v>30.5</v>
      </c>
      <c r="D62" s="18">
        <v>30.5</v>
      </c>
      <c r="E62" s="18">
        <v>30.5</v>
      </c>
      <c r="F62" s="8">
        <f t="shared" si="3"/>
        <v>100</v>
      </c>
      <c r="G62" s="9"/>
      <c r="H62" s="1"/>
      <c r="I62" s="1"/>
      <c r="J62" s="1"/>
      <c r="K62" s="1"/>
    </row>
    <row r="63" spans="1:11" ht="33.75" hidden="1" customHeight="1" x14ac:dyDescent="0.2">
      <c r="A63" s="22" t="s">
        <v>51</v>
      </c>
      <c r="B63" s="17" t="s">
        <v>39</v>
      </c>
      <c r="C63" s="18"/>
      <c r="D63" s="18"/>
      <c r="E63" s="18"/>
      <c r="F63" s="8" t="e">
        <f t="shared" si="3"/>
        <v>#DIV/0!</v>
      </c>
      <c r="G63" s="9"/>
      <c r="H63" s="1"/>
      <c r="I63" s="1"/>
      <c r="J63" s="1"/>
      <c r="K63" s="1"/>
    </row>
    <row r="64" spans="1:11" ht="33.75" hidden="1" customHeight="1" x14ac:dyDescent="0.2">
      <c r="A64" s="22" t="s">
        <v>52</v>
      </c>
      <c r="B64" s="17" t="s">
        <v>42</v>
      </c>
      <c r="C64" s="18"/>
      <c r="D64" s="18"/>
      <c r="E64" s="18"/>
      <c r="F64" s="8" t="e">
        <f t="shared" si="3"/>
        <v>#DIV/0!</v>
      </c>
      <c r="G64" s="9"/>
      <c r="H64" s="1"/>
      <c r="I64" s="1"/>
      <c r="J64" s="1"/>
      <c r="K64" s="1"/>
    </row>
    <row r="65" spans="1:11" ht="16.5" hidden="1" customHeight="1" x14ac:dyDescent="0.2">
      <c r="A65" s="22" t="s">
        <v>43</v>
      </c>
      <c r="B65" s="17" t="s">
        <v>41</v>
      </c>
      <c r="C65" s="18">
        <v>0</v>
      </c>
      <c r="D65" s="18">
        <v>0</v>
      </c>
      <c r="E65" s="18">
        <v>0</v>
      </c>
      <c r="F65" s="8">
        <v>0</v>
      </c>
      <c r="G65" s="9"/>
      <c r="H65" s="1"/>
      <c r="I65" s="1"/>
      <c r="J65" s="1"/>
      <c r="K65" s="1"/>
    </row>
    <row r="66" spans="1:11" ht="19.5" customHeight="1" x14ac:dyDescent="0.2">
      <c r="A66" s="1"/>
      <c r="B66" s="25"/>
      <c r="C66" s="25"/>
      <c r="D66" s="26"/>
      <c r="E66" s="26"/>
      <c r="F66" s="26"/>
      <c r="G66" s="9"/>
      <c r="H66" s="1"/>
      <c r="I66" s="1"/>
      <c r="J66" s="1"/>
      <c r="K66" s="1"/>
    </row>
    <row r="67" spans="1:11" ht="16.5" customHeight="1" x14ac:dyDescent="0.2">
      <c r="A67" s="1" t="s">
        <v>113</v>
      </c>
      <c r="B67" s="25"/>
      <c r="C67" s="25"/>
      <c r="D67" s="26"/>
      <c r="E67" s="25" t="s">
        <v>114</v>
      </c>
      <c r="F67" s="26"/>
      <c r="G67" s="9"/>
      <c r="H67" s="1"/>
      <c r="I67" s="1"/>
      <c r="J67" s="1"/>
      <c r="K67" s="1"/>
    </row>
    <row r="68" spans="1:11" ht="15" x14ac:dyDescent="0.2">
      <c r="A68" s="1"/>
      <c r="B68" s="27"/>
      <c r="C68" s="27"/>
      <c r="D68" s="28"/>
      <c r="E68" s="28"/>
      <c r="F68" s="28"/>
      <c r="G68" s="1"/>
      <c r="H68" s="1"/>
      <c r="I68" s="1"/>
      <c r="J68" s="1"/>
      <c r="K68" s="1"/>
    </row>
    <row r="69" spans="1:11" ht="15" hidden="1" x14ac:dyDescent="0.2">
      <c r="A69" s="39" t="s">
        <v>7</v>
      </c>
      <c r="B69" s="39"/>
      <c r="C69" s="39"/>
      <c r="D69" s="39"/>
      <c r="E69" s="39"/>
      <c r="F69" s="39"/>
      <c r="G69" s="1"/>
      <c r="H69" s="1"/>
      <c r="I69" s="1"/>
      <c r="J69" s="1"/>
      <c r="K69" s="1"/>
    </row>
    <row r="70" spans="1:11" ht="15" hidden="1" x14ac:dyDescent="0.2">
      <c r="A70" s="1"/>
      <c r="B70" s="27"/>
      <c r="C70" s="27"/>
      <c r="D70" s="28"/>
      <c r="E70" s="28"/>
      <c r="F70" s="28"/>
      <c r="G70" s="1"/>
      <c r="H70" s="1"/>
      <c r="I70" s="1"/>
      <c r="J70" s="1"/>
      <c r="K70" s="1"/>
    </row>
    <row r="71" spans="1:11" ht="15" x14ac:dyDescent="0.2">
      <c r="A71" s="1" t="s">
        <v>44</v>
      </c>
      <c r="B71" s="27"/>
      <c r="C71" s="27"/>
      <c r="D71" s="28"/>
      <c r="E71" s="28" t="s">
        <v>75</v>
      </c>
      <c r="F71" s="28"/>
      <c r="G71" s="1"/>
      <c r="H71" s="1"/>
      <c r="I71" s="1"/>
      <c r="J71" s="1"/>
      <c r="K71" s="1"/>
    </row>
    <row r="72" spans="1:11" ht="15" x14ac:dyDescent="0.2">
      <c r="A72" s="1"/>
      <c r="B72" s="27"/>
      <c r="C72" s="27"/>
      <c r="D72" s="28"/>
      <c r="E72" s="28"/>
      <c r="F72" s="28"/>
      <c r="G72" s="1"/>
      <c r="H72" s="1"/>
      <c r="I72" s="1"/>
      <c r="J72" s="1"/>
      <c r="K72" s="1"/>
    </row>
    <row r="73" spans="1:11" ht="15" x14ac:dyDescent="0.2">
      <c r="A73" s="1"/>
      <c r="B73" s="27"/>
      <c r="C73" s="27"/>
      <c r="D73" s="28"/>
      <c r="E73" s="28"/>
      <c r="F73" s="28"/>
      <c r="G73" s="1"/>
      <c r="H73" s="1"/>
      <c r="I73" s="1"/>
      <c r="J73" s="1"/>
      <c r="K73" s="1"/>
    </row>
    <row r="74" spans="1:11" ht="15" hidden="1" x14ac:dyDescent="0.2">
      <c r="A74" s="1"/>
      <c r="B74" s="27"/>
      <c r="C74" s="29">
        <f>C14</f>
        <v>751</v>
      </c>
      <c r="D74" s="29">
        <f>D14</f>
        <v>871.3</v>
      </c>
      <c r="E74" s="29">
        <f>E14</f>
        <v>871.3</v>
      </c>
      <c r="F74" s="28">
        <f>E74/D74</f>
        <v>1</v>
      </c>
      <c r="G74" s="1"/>
      <c r="H74" s="1"/>
      <c r="I74" s="1"/>
      <c r="J74" s="1"/>
      <c r="K74" s="1"/>
    </row>
    <row r="75" spans="1:11" ht="15" hidden="1" x14ac:dyDescent="0.2">
      <c r="A75" s="1"/>
      <c r="B75" s="27"/>
      <c r="C75" s="29">
        <f>C26</f>
        <v>755.4</v>
      </c>
      <c r="D75" s="29">
        <f>D26</f>
        <v>5494.3</v>
      </c>
      <c r="E75" s="29">
        <f>E26</f>
        <v>5431.6</v>
      </c>
      <c r="F75" s="28">
        <f t="shared" ref="F75:F79" si="13">E75/D75</f>
        <v>0.98858817319767767</v>
      </c>
      <c r="G75" s="1"/>
      <c r="H75" s="1"/>
      <c r="I75" s="1"/>
      <c r="J75" s="1"/>
      <c r="K75" s="1"/>
    </row>
    <row r="76" spans="1:11" ht="15" hidden="1" x14ac:dyDescent="0.2">
      <c r="A76" s="1"/>
      <c r="B76" s="27"/>
      <c r="C76" s="29">
        <f>C33</f>
        <v>2918.3</v>
      </c>
      <c r="D76" s="29">
        <f t="shared" ref="D76:E76" si="14">D33</f>
        <v>4667.3999999999996</v>
      </c>
      <c r="E76" s="29">
        <f t="shared" si="14"/>
        <v>4653.5999999999995</v>
      </c>
      <c r="F76" s="28">
        <f t="shared" si="13"/>
        <v>0.99704332176372279</v>
      </c>
      <c r="G76" s="1"/>
      <c r="H76" s="1"/>
      <c r="I76" s="1"/>
      <c r="J76" s="1"/>
      <c r="K76" s="1"/>
    </row>
    <row r="77" spans="1:11" ht="15" hidden="1" x14ac:dyDescent="0.2">
      <c r="B77" s="30"/>
      <c r="C77" s="31">
        <f>C48</f>
        <v>2176.7999999999997</v>
      </c>
      <c r="D77" s="31">
        <f t="shared" ref="D77:E77" si="15">D48</f>
        <v>2131.3000000000002</v>
      </c>
      <c r="E77" s="31">
        <f t="shared" si="15"/>
        <v>2087.6</v>
      </c>
      <c r="F77" s="28">
        <f t="shared" si="13"/>
        <v>0.97949608220334994</v>
      </c>
    </row>
    <row r="78" spans="1:11" ht="15" hidden="1" x14ac:dyDescent="0.2">
      <c r="C78" s="31">
        <f>C55</f>
        <v>30.5</v>
      </c>
      <c r="D78" s="31">
        <f t="shared" ref="D78:E78" si="16">D55</f>
        <v>30.5</v>
      </c>
      <c r="E78" s="31">
        <f t="shared" si="16"/>
        <v>30.5</v>
      </c>
      <c r="F78" s="28">
        <f t="shared" si="13"/>
        <v>1</v>
      </c>
    </row>
    <row r="79" spans="1:11" ht="15" hidden="1" x14ac:dyDescent="0.2">
      <c r="C79" s="31">
        <f>SUM(C74:C78)</f>
        <v>6632</v>
      </c>
      <c r="D79" s="31">
        <f t="shared" ref="D79:E79" si="17">SUM(D74:D78)</f>
        <v>13194.8</v>
      </c>
      <c r="E79" s="31">
        <f t="shared" si="17"/>
        <v>13074.6</v>
      </c>
      <c r="F79" s="28">
        <f t="shared" si="13"/>
        <v>0.99089035074423271</v>
      </c>
    </row>
    <row r="80" spans="1:11" x14ac:dyDescent="0.2">
      <c r="C80" s="32"/>
      <c r="D80" s="32"/>
      <c r="E80" s="32"/>
    </row>
    <row r="81" spans="3:5" x14ac:dyDescent="0.2">
      <c r="C81" s="32"/>
      <c r="D81" s="32"/>
      <c r="E81" s="32"/>
    </row>
    <row r="82" spans="3:5" x14ac:dyDescent="0.2">
      <c r="C82" s="32"/>
      <c r="D82" s="32"/>
      <c r="E82" s="32"/>
    </row>
  </sheetData>
  <mergeCells count="13">
    <mergeCell ref="B1:F1"/>
    <mergeCell ref="B2:F2"/>
    <mergeCell ref="B3:F3"/>
    <mergeCell ref="A69:F69"/>
    <mergeCell ref="A5:F5"/>
    <mergeCell ref="A6:F6"/>
    <mergeCell ref="A7:F7"/>
    <mergeCell ref="A9:A10"/>
    <mergeCell ref="B9:B10"/>
    <mergeCell ref="D9:D10"/>
    <mergeCell ref="E9:E10"/>
    <mergeCell ref="F9:F10"/>
    <mergeCell ref="C9:C10"/>
  </mergeCells>
  <phoneticPr fontId="1" type="noConversion"/>
  <pageMargins left="0.39370078740157483" right="0.39370078740157483" top="0.78740157480314965" bottom="0.39370078740157483" header="0.31496062992125984" footer="0.31496062992125984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01.01.2026</vt:lpstr>
      <vt:lpstr>'на 01.01.2026'!Область_печати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2026-03-31T09:16:49Z</cp:lastPrinted>
  <dcterms:created xsi:type="dcterms:W3CDTF">2014-08-19T00:15:03Z</dcterms:created>
  <dcterms:modified xsi:type="dcterms:W3CDTF">2026-05-08T05:57:38Z</dcterms:modified>
</cp:coreProperties>
</file>